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l.rolf\Desktop\"/>
    </mc:Choice>
  </mc:AlternateContent>
  <workbookProtection workbookAlgorithmName="SHA-512" workbookHashValue="FDq6j3tlKexCDv6xaBjh5pGck0ATqwx6KK9yua4GIY736vrPfcyPs5o1GnieirkU1ugwemInHK2MyYbT9TP9vg==" workbookSaltValue="AKVtmzmcC56oVSW5QsXEGg==" workbookSpinCount="100000" lockStructure="1"/>
  <bookViews>
    <workbookView xWindow="0" yWindow="0" windowWidth="19200" windowHeight="6315" activeTab="1"/>
  </bookViews>
  <sheets>
    <sheet name="Samenvatting procedure" sheetId="6" r:id="rId1"/>
    <sheet name="Reken" sheetId="1" r:id="rId2"/>
    <sheet name="hulp" sheetId="3" state="hidden" r:id="rId3"/>
    <sheet name="Toelichting" sheetId="4" r:id="rId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26" i="1" l="1"/>
  <c r="C25" i="1" l="1"/>
  <c r="C22" i="1" l="1"/>
  <c r="C19" i="1" l="1"/>
  <c r="D20" i="1" l="1"/>
  <c r="C20" i="1"/>
  <c r="D27" i="1"/>
  <c r="C27" i="1"/>
  <c r="D23" i="1"/>
  <c r="C23" i="1"/>
  <c r="D24" i="1" l="1"/>
  <c r="D25" i="1" l="1"/>
  <c r="D28" i="1" s="1"/>
  <c r="D29" i="1" s="1"/>
  <c r="D11" i="1"/>
  <c r="D14" i="1" s="1"/>
  <c r="D16" i="1" s="1"/>
  <c r="D31" i="1" l="1"/>
  <c r="D33" i="1" s="1"/>
  <c r="D34" i="1" s="1"/>
</calcChain>
</file>

<file path=xl/sharedStrings.xml><?xml version="1.0" encoding="utf-8"?>
<sst xmlns="http://schemas.openxmlformats.org/spreadsheetml/2006/main" count="92" uniqueCount="86">
  <si>
    <t>invulveld</t>
  </si>
  <si>
    <t>berekend veld</t>
  </si>
  <si>
    <t>Tijdelijke Noodmaatregel Overbrugging voor behoud van Werkgelegenheid (NOW)</t>
  </si>
  <si>
    <t>Toelichting</t>
  </si>
  <si>
    <t xml:space="preserve">Doel </t>
  </si>
  <si>
    <t>Algemene berekening: A * B * 3 * 1,3 * 90%</t>
  </si>
  <si>
    <t>Omzet</t>
  </si>
  <si>
    <t>Totale omzet 2019</t>
  </si>
  <si>
    <t>Gemiddelde driemaands omzet 2019</t>
  </si>
  <si>
    <t>Voorwaarden in het kort</t>
  </si>
  <si>
    <t>Selecteer referentieperiode omzetdaling in 2020</t>
  </si>
  <si>
    <t>maart/april/mei</t>
  </si>
  <si>
    <t>Verwachte omzet in referentieperiode (driemaandsbasis)</t>
  </si>
  <si>
    <t>Omzetdaling (afgerond naar boven; factor A)</t>
  </si>
  <si>
    <t>- binnen 24 weken na afloop van de omzetmeetperiode dient werkgever een verzoek in om definitieve vaststelling van de subsidie (via speciaal formulier uwv)</t>
  </si>
  <si>
    <t>- werkgever is verplicht OR, personeelsvertegenwoordiging of bij ontbreken daarvan, de werknemers te informeren over de subsidieverlening</t>
  </si>
  <si>
    <t>- binnen 22 weken na ontvangst van de definitieve aanvraag wordt de definitieve subsidie vastgesteld en vindt afrekening plaats.</t>
  </si>
  <si>
    <t>U heeft recht op de NOW</t>
  </si>
  <si>
    <t>Aanvragen subsidie</t>
  </si>
  <si>
    <t>Loonsom</t>
  </si>
  <si>
    <t>U betaalt de lonen uit per ?</t>
  </si>
  <si>
    <t>MAAND</t>
  </si>
  <si>
    <t>Hoogte van de subsidie</t>
  </si>
  <si>
    <t>Werkgever reserveert de vakantiebijslag?</t>
  </si>
  <si>
    <t>JA</t>
  </si>
  <si>
    <t>Loonsom op maandbasis</t>
  </si>
  <si>
    <t>Grondslag NOW (factor B) op maandbasis</t>
  </si>
  <si>
    <t>Omzetbepaling</t>
  </si>
  <si>
    <t>Disclaimer</t>
  </si>
  <si>
    <t>aantal kalendermaanden</t>
  </si>
  <si>
    <t>- voor de omzet definitie is aangesloten bij de definitie in het jaarrekeningenrecht (netto-omzet)</t>
  </si>
  <si>
    <t>Opslag werkgeverslasten</t>
  </si>
  <si>
    <t>- in de regeling wordt gerekend met een uniforme opslag van 30% voor werkgeverslasten. Dit is inclusief 8% vakantiebijslag. Ook in de definitieve afrekening wordt uitgegaan van deze opslag van 30% en niet van de werkelijke werkgeverslasten die veel hoger kunnen zijn</t>
  </si>
  <si>
    <t>TEKSTEN LIJSTEN</t>
  </si>
  <si>
    <t>april/mei/juni</t>
  </si>
  <si>
    <t>mei/juni/juli</t>
  </si>
  <si>
    <t>NEE</t>
  </si>
  <si>
    <t>4 WEKEN</t>
  </si>
  <si>
    <t>- beslisperiode 13 weken; werkgever krijgt alvast een voorschot van 80% in 3 termijnen; eerste termijn verwacht 2 à 4 weken na de 1e aanvraag. Volgende termijnen 1 en 2 maanden later.</t>
  </si>
  <si>
    <t>Eindafrekening subsidie</t>
  </si>
  <si>
    <t>Loonsom bij maandbetaling</t>
  </si>
  <si>
    <t>Loonsom bij 4 weken betaling</t>
  </si>
  <si>
    <t xml:space="preserve">Grondslag NOW op maandbasis vermeerderd met 30% </t>
  </si>
  <si>
    <t>Datum laatste herziening</t>
  </si>
  <si>
    <t>- 1e aanvraag subsidie vanaf 6 april  t/m 31 mei 2020</t>
  </si>
  <si>
    <t>- het betreft de omzet voor de gehele onderneming (concernniveau; dus op het hoogste aggregratieniveau)</t>
  </si>
  <si>
    <t>- bedrijfsuitoefening is aangevangen voor 1 januari 2019:</t>
  </si>
  <si>
    <t>- bedrijfsuitoefening is aangevangen na 1 januari 2019:</t>
  </si>
  <si>
    <t xml:space="preserve">          referentie omzet (3 maanden) = omzet 2019 / 4</t>
  </si>
  <si>
    <t>- startpunt in de tool is het SV loonsom van alle werknemers in de eerste 4 weken van 2020</t>
  </si>
  <si>
    <t>Correcties op de loonsom januari ter bepaling factor B:</t>
  </si>
  <si>
    <t>- lid a: de loonsom wordt gecorrigeerd met de UWV uitkeringen die door u tussenkomst zijn uitbetaald aan uw werknemers (niet in tool opgenomen)</t>
  </si>
  <si>
    <t>- lid a: de loonsom wordt gecorrigeerd met de UWV uitkeringen die door uw tussenkomst zijn uitbetaald aan uw werknemers (niet in tool opgenomen)</t>
  </si>
  <si>
    <t>- werkgever betaalt in beginsel het volledige salaris door</t>
  </si>
  <si>
    <t>- een aanvraag voor subsidie kan worden ingediend vanaf 6 april 2020 tot en met 31 mei 2020; via een aanvraagformulier dat op www.uwv.nl beschikbaar wordt gesteld</t>
  </si>
  <si>
    <t>- de minister besluit uiterlijk binnen 13 weken na ontvangst van de volledige (eerste) aanvraag tot subsidieverlening. In de praktijk wordt ernaar gestreefd om de betaling de eerste termijn van het voorschot binnen 2 à 4 weken na ontvangst van de aanvraag te realiseren. De verstrekking van het voorschot vindt plaats in 3 termijnen</t>
  </si>
  <si>
    <t>- in zijn algemeenheid bedraagt de subsidie:</t>
  </si>
  <si>
    <t>- subsidie wordt aangevraagd per loonheffingennummer</t>
  </si>
  <si>
    <t>- indien de loonsom januari niet bekend is, moet worden uitgegaan van de loonsom november 2019. Indien deze ook niet bekend is bij het UWV kan geen subsidie worden verstrekt</t>
  </si>
  <si>
    <t>- lid c: indien de vakantiebijslag niet door de werkgever wordt gereserveerd (maar maandelijks wordt uitbetaald, zoals bij een all-in loon), dan wordt de opgegeven loonsom vermenigvuldigd met 0,926 (100/108) (in rekentool opgenomen)</t>
  </si>
  <si>
    <t>- lid d: Tot slot maximering van het loon op 2 keer het maximum premieloon per maand  (€ 9.538 per werknemer) na toepassing onderdelen a t/m c (in rekentool opgenomen)</t>
  </si>
  <si>
    <t>- lid b;  indien tussentijds vakantiebijslag in de eerste 4 weken is uitbetaald (terwijl de vakantiebijslag door de werkgever normaliter wordt gereserveerd) dient de opgegeven loonsom verminderd te worden met de uitbetaalde vakantiebijslag. Dit kan bijvoorbeeld aan de orde zijn als vakantiebijslag in de eindafrekening bij ontslag is uitbetaald (in rekentool opgenomen)</t>
  </si>
  <si>
    <t>- omdat de uitbetaling per 4 weken plaatsvindt wordt de loonsom vermenigvuldigd met 1,0833 (in rekentool opgenomen)</t>
  </si>
  <si>
    <t>- lid d: Tot slot maximering van het op maandbasis opmgerekende loon op 2 keer het maximum premieloon per maand  (€ 9.538 per werknemer) (in rekentool opgenomen)</t>
  </si>
  <si>
    <t>- er kan niet meer subsidie worden teruggevorderd dan is ontvangen</t>
  </si>
  <si>
    <t>- de loonsom zoals hier bedoeld is de loonsom omgerekend op maandbasis en na correctie voor de vakantiebijslag e.d., alsmede de maximering op € 9.538</t>
  </si>
  <si>
    <t>- als werkgever na 17 maart 2020 ontslagverzoeken voor werknemers heeft ingediend om bedrijfseconomische redenen wordt de subsidie verminderd met 1,5 keer de gemaximeerde loonsom van de desbetreffende werknemers (boete)</t>
  </si>
  <si>
    <t>- indien de loonsom in de eerste 4 weken 2020 niet bekend is, moet worden uitgegaan van de loonsom in het 12e aangiftetijdvak van 2019. Indien deze ook niet bekend is bij het UWV kan geen subsidie worden verstrekt</t>
  </si>
  <si>
    <t>- lid b: indien tussentijds vakantiebijslag in januari is uitbetaald (terwijl de vakantiebijslag door de werkgever normaliter wordt gereserveerd) dient de opgegeven loonsom verminderd te worden met de uitbetaalde vakantiebijslag. Dit kan bijvoorbeeld aan de orde zijn als vakantiebijslag in de eindafrekening bij ontslag is uitbetaald (in rekentool opgenomen)</t>
  </si>
  <si>
    <t>- startpunt in de tool is het SV loonsom van alle werknemers in januari 2020</t>
  </si>
  <si>
    <t>- voor de opgave van de verwachte omzet in de drie aaneengesloten kalendermaanden kan worden gekozen voor een ingangsdatum van 1 maart, 1 april of 1 mei. Dit omdat er wellicht een na-ijl effect zit in de omzetdaling. De meetperiode van de omzet kan dus afwijken van de periode (1 maart t/m 31 mei ) waarop de tegemoetkoming in de loonkosten betrekking heeft</t>
  </si>
  <si>
    <t xml:space="preserve">Procedure in het kort </t>
  </si>
  <si>
    <t xml:space="preserve">Verwacht voorschot NOW (80%) per maand </t>
  </si>
  <si>
    <t>(deel)uitkomst formule</t>
  </si>
  <si>
    <t>Mogelijk wijzigt de wetgeving nog of wordt de tool nog verder verfijnd, waardoor de tool nog aan verandering onderhevig kan zijn.</t>
  </si>
  <si>
    <t>- als de loonsom in de periode maart t/m mei (factor C) lager is dan 3 maal de factor B wordt de subsidie verlaagd met het loonverschil  (1,3*0,9). Het is dus niet zo dat een lagere loonsom de subsidie naar rato verlaagd</t>
  </si>
  <si>
    <t>Totale subsidie waar u voorlopig recht op heeft (90%)</t>
  </si>
  <si>
    <t>Verwacht totaal voorschot NOW (80%)</t>
  </si>
  <si>
    <t>NOW rekentool Techniek Nederland (voorlopige subsidie)</t>
  </si>
  <si>
    <t>Tegemoetkoming werkgevers in de betaling van de loonkosten in de periode van 1 maart t/m 31 mei 2020 om aldus werkgelegenheid te behouden. De NOW komt in de plaats van de regeling voor werktijdverkorting. De regeling voor werktijdverkorting is dus gestopt. In tegenstelling tot de regeling voor werktijdverkorting verbruiken werknemers geen WW-rechten over de periode waarvoor NOW wordt verstrekt.  De mogelijkheid om deze noodmaatregel met drie maanden te verlengen wordt nadrukkelijk opengehouden. Daarover zal dan voor 1 juni 2020 worden besloten, zodat deze tweede tranche aansluit op de eerste aanvraagperiode die op 31 mei eindigt.</t>
  </si>
  <si>
    <t>subsidie = verwachte omzetdaling (%) * loonsom januari 2020 *3 * 1,3 (opslag 30% werkgeverslasten) * 90%</t>
  </si>
  <si>
    <t>waarbij er diverse correcties op de loonsom worden toegepast (zie bij definitie loonsom) of rechtstreeks op de subsidie</t>
  </si>
  <si>
    <t>- de verwachte omzetdaling bedraagt ten minste 20% gedurende een aaneengesloten periode van 3 kalendermaanden in de periode van 1 maart t/m 31 juli 2020</t>
  </si>
  <si>
    <r>
      <t xml:space="preserve">          referentie omzet (3 maanden) = </t>
    </r>
    <r>
      <rPr>
        <u/>
        <sz val="11"/>
        <color theme="1"/>
        <rFont val="Calibri"/>
        <family val="2"/>
        <scheme val="minor"/>
      </rPr>
      <t>(omzet vanaf 1e kalendermaand na aanvang bedrijfsuitoefening t/m 29 februari 2020)  * 3</t>
    </r>
  </si>
  <si>
    <t>Deze tool is ontwikkeld in samenwerking met AWVN</t>
  </si>
  <si>
    <t>Deze rekentool is met de grootst mogelijke zorg opgesteld. Bepaalde gegevens kunnen door de ontwikkelingen verouderd of niet meer correct zijn. Techniek Nederland aanvaardt geen aansprakelijkheid voor eventuele schade die het gevolgd hiervan kan zijn. In verband met de  eenvoud/duidelijkheid is ervoor gekozen alleen de meest noodzakelijke informatie op te nemen. Voor meer informatie verwijzen wij u graag naar de website van Techniek Nederland of de afdeling advies: 079 - 325 07 77.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</si>
</sst>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 #,##0;&quot;€&quot;\ \-#,##0"/>
    <numFmt numFmtId="164" formatCode="&quot;€&quot;\ #,##0"/>
  </numFmts>
  <fonts count="14" x14ac:knownFonts="1">
    <font>
      <sz val="11"/>
      <color theme="1"/>
      <name val="Calibri"/>
      <family val="2"/>
      <scheme val="minor"/>
    </font>
    <font>
      <sz val="11"/>
      <color theme="1"/>
      <name val="Calibri"/>
      <family val="2"/>
      <scheme val="minor"/>
    </font>
    <font>
      <u/>
      <sz val="11"/>
      <color theme="1"/>
      <name val="Calibri"/>
      <family val="2"/>
      <scheme val="minor"/>
    </font>
    <font>
      <sz val="11"/>
      <name val="Calibri"/>
      <family val="2"/>
      <scheme val="minor"/>
    </font>
    <font>
      <i/>
      <sz val="11"/>
      <color theme="1"/>
      <name val="Calibri"/>
      <family val="2"/>
      <scheme val="minor"/>
    </font>
    <font>
      <b/>
      <sz val="11"/>
      <color theme="0"/>
      <name val="Calibri"/>
      <family val="2"/>
      <scheme val="minor"/>
    </font>
    <font>
      <b/>
      <sz val="14"/>
      <color theme="0"/>
      <name val="Calibri"/>
      <family val="2"/>
      <scheme val="minor"/>
    </font>
    <font>
      <sz val="12"/>
      <color theme="1"/>
      <name val="Calibri"/>
      <family val="2"/>
      <scheme val="minor"/>
    </font>
    <font>
      <b/>
      <sz val="12"/>
      <color theme="1"/>
      <name val="Calibri"/>
      <family val="2"/>
      <scheme val="minor"/>
    </font>
    <font>
      <b/>
      <sz val="12"/>
      <color theme="0"/>
      <name val="Calibri"/>
      <family val="2"/>
      <scheme val="minor"/>
    </font>
    <font>
      <sz val="12"/>
      <color theme="0"/>
      <name val="Calibri"/>
      <family val="2"/>
      <scheme val="minor"/>
    </font>
    <font>
      <sz val="12"/>
      <name val="Calibri"/>
      <family val="2"/>
      <scheme val="minor"/>
    </font>
    <font>
      <b/>
      <sz val="11"/>
      <color theme="1"/>
      <name val="Calibri"/>
      <family val="2"/>
      <scheme val="minor"/>
    </font>
    <font>
      <b/>
      <sz val="18"/>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rgb="FF372462"/>
        <bgColor indexed="64"/>
      </patternFill>
    </fill>
    <fill>
      <patternFill patternType="solid">
        <fgColor rgb="FFE1E0DF"/>
        <bgColor indexed="64"/>
      </patternFill>
    </fill>
    <fill>
      <patternFill patternType="solid">
        <fgColor rgb="FF38AADE"/>
        <bgColor indexed="64"/>
      </patternFill>
    </fill>
    <fill>
      <patternFill patternType="solid">
        <fgColor rgb="FF00B07F"/>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2">
    <xf numFmtId="0" fontId="0" fillId="0" borderId="0"/>
    <xf numFmtId="9" fontId="1" fillId="0" borderId="0" applyFont="0" applyFill="0" applyBorder="0" applyAlignment="0" applyProtection="0"/>
  </cellStyleXfs>
  <cellXfs count="97">
    <xf numFmtId="0" fontId="0" fillId="0" borderId="0" xfId="0"/>
    <xf numFmtId="0" fontId="0" fillId="0" borderId="5" xfId="0" quotePrefix="1" applyBorder="1" applyAlignment="1">
      <alignment wrapText="1"/>
    </xf>
    <xf numFmtId="0" fontId="0" fillId="0" borderId="4" xfId="0" applyFill="1" applyBorder="1" applyAlignment="1">
      <alignment wrapText="1"/>
    </xf>
    <xf numFmtId="0" fontId="0" fillId="0" borderId="4" xfId="0" quotePrefix="1" applyFill="1" applyBorder="1" applyAlignment="1">
      <alignment wrapText="1"/>
    </xf>
    <xf numFmtId="0" fontId="0" fillId="0" borderId="5" xfId="0" quotePrefix="1" applyFill="1" applyBorder="1" applyAlignment="1">
      <alignment wrapText="1"/>
    </xf>
    <xf numFmtId="0" fontId="0" fillId="0" borderId="4" xfId="0" quotePrefix="1" applyFont="1" applyFill="1" applyBorder="1" applyAlignment="1">
      <alignment wrapText="1"/>
    </xf>
    <xf numFmtId="0" fontId="0" fillId="0" borderId="4" xfId="0" applyFill="1" applyBorder="1" applyAlignment="1">
      <alignment horizontal="center" wrapText="1"/>
    </xf>
    <xf numFmtId="0" fontId="0" fillId="3" borderId="0" xfId="0" applyFill="1"/>
    <xf numFmtId="0" fontId="0" fillId="4" borderId="4" xfId="0" quotePrefix="1" applyFill="1" applyBorder="1" applyAlignment="1">
      <alignment wrapText="1"/>
    </xf>
    <xf numFmtId="0" fontId="0" fillId="4" borderId="4" xfId="0" applyFill="1" applyBorder="1" applyAlignment="1">
      <alignment wrapText="1"/>
    </xf>
    <xf numFmtId="0" fontId="0" fillId="4" borderId="4" xfId="0" quotePrefix="1" applyFont="1" applyFill="1" applyBorder="1" applyAlignment="1">
      <alignment wrapText="1"/>
    </xf>
    <xf numFmtId="0" fontId="0" fillId="4" borderId="5" xfId="0" quotePrefix="1" applyFill="1" applyBorder="1" applyAlignment="1">
      <alignment wrapText="1"/>
    </xf>
    <xf numFmtId="0" fontId="0" fillId="4" borderId="5" xfId="0" applyFill="1" applyBorder="1" applyAlignment="1">
      <alignment wrapText="1"/>
    </xf>
    <xf numFmtId="0" fontId="12" fillId="0" borderId="4" xfId="0" applyFont="1" applyFill="1" applyBorder="1" applyAlignment="1">
      <alignment wrapText="1"/>
    </xf>
    <xf numFmtId="0" fontId="3" fillId="0" borderId="4" xfId="0" quotePrefix="1" applyFont="1" applyFill="1" applyBorder="1" applyAlignment="1">
      <alignment wrapText="1"/>
    </xf>
    <xf numFmtId="0" fontId="0" fillId="0" borderId="4" xfId="0" quotePrefix="1" applyFont="1" applyBorder="1" applyAlignment="1">
      <alignment wrapText="1"/>
    </xf>
    <xf numFmtId="0" fontId="0" fillId="0" borderId="5" xfId="0" quotePrefix="1" applyFont="1" applyBorder="1" applyAlignment="1">
      <alignment wrapText="1"/>
    </xf>
    <xf numFmtId="0" fontId="0" fillId="4" borderId="3" xfId="0" quotePrefix="1" applyFill="1" applyBorder="1" applyAlignment="1">
      <alignment wrapText="1"/>
    </xf>
    <xf numFmtId="0" fontId="4" fillId="4" borderId="1" xfId="0" applyFont="1" applyFill="1" applyBorder="1" applyAlignment="1">
      <alignment wrapText="1"/>
    </xf>
    <xf numFmtId="164" fontId="11" fillId="2" borderId="11" xfId="0" applyNumberFormat="1" applyFont="1" applyFill="1" applyBorder="1" applyAlignment="1" applyProtection="1">
      <alignment horizontal="center" vertical="center"/>
      <protection locked="0"/>
    </xf>
    <xf numFmtId="164" fontId="11" fillId="2" borderId="12" xfId="0" applyNumberFormat="1" applyFont="1" applyFill="1" applyBorder="1" applyAlignment="1" applyProtection="1">
      <alignment horizontal="center" vertical="center"/>
      <protection locked="0"/>
    </xf>
    <xf numFmtId="0" fontId="13" fillId="3" borderId="0" xfId="0" applyFont="1" applyFill="1"/>
    <xf numFmtId="9" fontId="7" fillId="2" borderId="14" xfId="1" applyFont="1" applyFill="1" applyBorder="1" applyAlignment="1" applyProtection="1">
      <alignment horizontal="center" vertical="center"/>
      <protection locked="0"/>
    </xf>
    <xf numFmtId="9" fontId="7" fillId="2" borderId="13" xfId="1" applyFont="1" applyFill="1" applyBorder="1" applyAlignment="1" applyProtection="1">
      <alignment horizontal="center" vertical="center"/>
      <protection locked="0"/>
    </xf>
    <xf numFmtId="0" fontId="6" fillId="6" borderId="1" xfId="0" applyFont="1" applyFill="1" applyBorder="1"/>
    <xf numFmtId="0" fontId="5" fillId="6" borderId="5" xfId="0" applyFont="1" applyFill="1" applyBorder="1" applyAlignment="1">
      <alignment wrapText="1"/>
    </xf>
    <xf numFmtId="0" fontId="5" fillId="6" borderId="1" xfId="0" applyFont="1" applyFill="1" applyBorder="1" applyAlignment="1">
      <alignment wrapText="1"/>
    </xf>
    <xf numFmtId="0" fontId="5" fillId="6" borderId="3" xfId="0" applyFont="1" applyFill="1" applyBorder="1"/>
    <xf numFmtId="0" fontId="5" fillId="6" borderId="3" xfId="0" quotePrefix="1" applyFont="1" applyFill="1" applyBorder="1" applyAlignment="1">
      <alignment wrapText="1"/>
    </xf>
    <xf numFmtId="164" fontId="11" fillId="7" borderId="3" xfId="0" applyNumberFormat="1" applyFont="1" applyFill="1" applyBorder="1" applyAlignment="1" applyProtection="1">
      <alignment horizontal="center" vertical="center"/>
      <protection locked="0"/>
    </xf>
    <xf numFmtId="0" fontId="7" fillId="7" borderId="5" xfId="0" applyFont="1" applyFill="1" applyBorder="1" applyAlignment="1" applyProtection="1">
      <alignment horizontal="center" vertical="center"/>
      <protection locked="0"/>
    </xf>
    <xf numFmtId="164" fontId="11" fillId="7" borderId="1" xfId="0" applyNumberFormat="1" applyFont="1" applyFill="1" applyBorder="1" applyAlignment="1" applyProtection="1">
      <alignment horizontal="center" vertical="center"/>
      <protection locked="0"/>
    </xf>
    <xf numFmtId="0" fontId="5" fillId="6" borderId="4" xfId="0" applyFont="1" applyFill="1" applyBorder="1"/>
    <xf numFmtId="0" fontId="7" fillId="5" borderId="0" xfId="0" applyFont="1" applyFill="1" applyProtection="1"/>
    <xf numFmtId="0" fontId="7" fillId="7" borderId="21" xfId="0" applyFont="1" applyFill="1" applyBorder="1" applyProtection="1"/>
    <xf numFmtId="0" fontId="7" fillId="0" borderId="7" xfId="0" applyFont="1" applyBorder="1" applyProtection="1"/>
    <xf numFmtId="0" fontId="7" fillId="0" borderId="11" xfId="0" applyFont="1" applyBorder="1" applyProtection="1"/>
    <xf numFmtId="0" fontId="7" fillId="0" borderId="0" xfId="0" applyFont="1" applyProtection="1"/>
    <xf numFmtId="0" fontId="7" fillId="9" borderId="15" xfId="0" applyFont="1" applyFill="1" applyBorder="1" applyProtection="1"/>
    <xf numFmtId="0" fontId="7" fillId="0" borderId="0" xfId="0" applyFont="1" applyBorder="1" applyProtection="1"/>
    <xf numFmtId="0" fontId="7" fillId="0" borderId="12" xfId="0" applyFont="1" applyBorder="1" applyProtection="1"/>
    <xf numFmtId="0" fontId="7" fillId="0" borderId="15" xfId="0" applyFont="1" applyBorder="1" applyProtection="1"/>
    <xf numFmtId="0" fontId="7" fillId="0" borderId="8" xfId="0" applyFont="1" applyBorder="1" applyProtection="1"/>
    <xf numFmtId="0" fontId="7" fillId="0" borderId="9" xfId="0" applyFont="1" applyBorder="1" applyProtection="1"/>
    <xf numFmtId="0" fontId="7" fillId="0" borderId="10" xfId="0" applyFont="1" applyBorder="1" applyProtection="1"/>
    <xf numFmtId="0" fontId="7" fillId="0" borderId="13" xfId="0" applyFont="1" applyBorder="1" applyProtection="1"/>
    <xf numFmtId="0" fontId="7" fillId="0" borderId="6" xfId="0" applyFont="1" applyBorder="1" applyProtection="1"/>
    <xf numFmtId="0" fontId="7" fillId="4" borderId="11" xfId="0" applyFont="1" applyFill="1" applyBorder="1" applyProtection="1"/>
    <xf numFmtId="0" fontId="10" fillId="4" borderId="12" xfId="0" applyFont="1" applyFill="1" applyBorder="1" applyProtection="1"/>
    <xf numFmtId="0" fontId="8" fillId="0" borderId="0" xfId="0" applyFont="1" applyBorder="1" applyAlignment="1" applyProtection="1">
      <alignment horizontal="left" vertical="center"/>
    </xf>
    <xf numFmtId="0" fontId="8" fillId="0" borderId="0" xfId="0" applyFont="1" applyBorder="1" applyAlignment="1" applyProtection="1">
      <alignment horizontal="center" vertical="center"/>
    </xf>
    <xf numFmtId="0" fontId="8" fillId="4" borderId="12" xfId="0" applyFont="1" applyFill="1" applyBorder="1" applyAlignment="1" applyProtection="1">
      <alignment horizontal="center"/>
    </xf>
    <xf numFmtId="0" fontId="7" fillId="4" borderId="17" xfId="0" applyFont="1" applyFill="1" applyBorder="1" applyAlignment="1" applyProtection="1">
      <alignment vertical="center"/>
    </xf>
    <xf numFmtId="0" fontId="7" fillId="0" borderId="4" xfId="0" applyFont="1" applyBorder="1" applyAlignment="1" applyProtection="1">
      <alignment vertical="center"/>
    </xf>
    <xf numFmtId="164" fontId="7" fillId="0" borderId="18" xfId="0" applyNumberFormat="1" applyFont="1" applyBorder="1" applyAlignment="1" applyProtection="1">
      <alignment horizontal="center" vertical="center"/>
    </xf>
    <xf numFmtId="0" fontId="7" fillId="0" borderId="18" xfId="0" applyFont="1" applyBorder="1" applyAlignment="1" applyProtection="1">
      <alignment vertical="center"/>
    </xf>
    <xf numFmtId="0" fontId="10" fillId="6" borderId="20" xfId="0" applyFont="1" applyFill="1" applyBorder="1" applyAlignment="1" applyProtection="1">
      <alignment vertical="center"/>
    </xf>
    <xf numFmtId="9" fontId="7" fillId="9" borderId="1" xfId="1" applyNumberFormat="1" applyFont="1" applyFill="1" applyBorder="1" applyAlignment="1" applyProtection="1">
      <alignment horizontal="center" vertical="center"/>
    </xf>
    <xf numFmtId="0" fontId="7" fillId="0" borderId="0" xfId="0" applyFont="1" applyBorder="1" applyAlignment="1" applyProtection="1">
      <alignment vertical="center"/>
    </xf>
    <xf numFmtId="0" fontId="11" fillId="4" borderId="2" xfId="0" applyFont="1" applyFill="1" applyBorder="1" applyAlignment="1" applyProtection="1">
      <alignment vertical="center"/>
    </xf>
    <xf numFmtId="9" fontId="7" fillId="9" borderId="1" xfId="1" applyFont="1" applyFill="1" applyBorder="1" applyAlignment="1" applyProtection="1">
      <alignment horizontal="center" vertical="center"/>
    </xf>
    <xf numFmtId="0" fontId="11" fillId="4" borderId="18" xfId="0" applyFont="1" applyFill="1" applyBorder="1" applyAlignment="1" applyProtection="1">
      <alignment vertical="center"/>
    </xf>
    <xf numFmtId="0" fontId="11" fillId="0" borderId="19" xfId="0" applyFont="1" applyBorder="1" applyAlignment="1" applyProtection="1">
      <alignment vertical="center"/>
    </xf>
    <xf numFmtId="164" fontId="11" fillId="0" borderId="16" xfId="0" applyNumberFormat="1" applyFont="1" applyBorder="1" applyAlignment="1" applyProtection="1">
      <alignment horizontal="center" vertical="center"/>
    </xf>
    <xf numFmtId="0" fontId="7" fillId="4" borderId="18" xfId="0" applyFont="1" applyFill="1" applyBorder="1" applyAlignment="1" applyProtection="1">
      <alignment vertical="center"/>
    </xf>
    <xf numFmtId="9" fontId="7" fillId="4" borderId="12" xfId="1" applyFont="1" applyFill="1" applyBorder="1" applyAlignment="1" applyProtection="1">
      <alignment horizontal="center"/>
    </xf>
    <xf numFmtId="0" fontId="7" fillId="4" borderId="4" xfId="0" applyFont="1" applyFill="1" applyBorder="1" applyAlignment="1" applyProtection="1">
      <alignment horizontal="left" vertical="center" wrapText="1" readingOrder="1"/>
    </xf>
    <xf numFmtId="164" fontId="11" fillId="4" borderId="12" xfId="0" applyNumberFormat="1" applyFont="1" applyFill="1" applyBorder="1" applyAlignment="1" applyProtection="1">
      <alignment horizontal="center"/>
    </xf>
    <xf numFmtId="0" fontId="11" fillId="0" borderId="4" xfId="0" applyFont="1" applyBorder="1" applyAlignment="1" applyProtection="1">
      <alignment horizontal="left" vertical="center" wrapText="1" readingOrder="1"/>
    </xf>
    <xf numFmtId="0" fontId="7" fillId="0" borderId="4" xfId="0" applyFont="1" applyBorder="1" applyAlignment="1" applyProtection="1">
      <alignment horizontal="left" vertical="center" wrapText="1" readingOrder="1"/>
    </xf>
    <xf numFmtId="164" fontId="7" fillId="9" borderId="13" xfId="0" applyNumberFormat="1" applyFont="1" applyFill="1" applyBorder="1" applyAlignment="1" applyProtection="1">
      <alignment horizontal="center" vertical="center"/>
    </xf>
    <xf numFmtId="164" fontId="7" fillId="4" borderId="12" xfId="0" applyNumberFormat="1" applyFont="1" applyFill="1" applyBorder="1" applyAlignment="1" applyProtection="1">
      <alignment horizontal="center"/>
    </xf>
    <xf numFmtId="0" fontId="10" fillId="6" borderId="1" xfId="0" applyFont="1" applyFill="1" applyBorder="1" applyAlignment="1" applyProtection="1">
      <alignment vertical="center"/>
    </xf>
    <xf numFmtId="164" fontId="7" fillId="9" borderId="1" xfId="0" applyNumberFormat="1" applyFont="1" applyFill="1" applyBorder="1" applyAlignment="1" applyProtection="1">
      <alignment horizontal="center" vertical="center"/>
    </xf>
    <xf numFmtId="164" fontId="7" fillId="0" borderId="0" xfId="0" applyNumberFormat="1" applyFont="1" applyBorder="1" applyAlignment="1" applyProtection="1">
      <alignment horizontal="center"/>
    </xf>
    <xf numFmtId="0" fontId="10" fillId="6" borderId="1" xfId="0" applyFont="1" applyFill="1" applyBorder="1" applyProtection="1"/>
    <xf numFmtId="5" fontId="7" fillId="9" borderId="1" xfId="0" applyNumberFormat="1" applyFont="1" applyFill="1" applyBorder="1" applyAlignment="1" applyProtection="1">
      <alignment horizontal="center"/>
    </xf>
    <xf numFmtId="5" fontId="7" fillId="4" borderId="12" xfId="0" applyNumberFormat="1" applyFont="1" applyFill="1" applyBorder="1" applyAlignment="1" applyProtection="1">
      <alignment horizontal="center"/>
    </xf>
    <xf numFmtId="0" fontId="10" fillId="4" borderId="0" xfId="0" applyFont="1" applyFill="1" applyBorder="1" applyProtection="1"/>
    <xf numFmtId="5" fontId="7" fillId="4" borderId="0" xfId="0" applyNumberFormat="1" applyFont="1" applyFill="1" applyBorder="1" applyAlignment="1" applyProtection="1">
      <alignment horizontal="center"/>
    </xf>
    <xf numFmtId="0" fontId="11" fillId="4" borderId="2" xfId="0" applyFont="1" applyFill="1" applyBorder="1" applyProtection="1"/>
    <xf numFmtId="5" fontId="7" fillId="4" borderId="1" xfId="0" applyNumberFormat="1" applyFont="1" applyFill="1" applyBorder="1" applyAlignment="1" applyProtection="1">
      <alignment horizontal="center"/>
    </xf>
    <xf numFmtId="0" fontId="11" fillId="4" borderId="9" xfId="0" applyFont="1" applyFill="1" applyBorder="1" applyProtection="1"/>
    <xf numFmtId="5" fontId="7" fillId="4" borderId="5" xfId="0" applyNumberFormat="1" applyFont="1" applyFill="1" applyBorder="1" applyAlignment="1" applyProtection="1">
      <alignment horizontal="center"/>
    </xf>
    <xf numFmtId="0" fontId="7" fillId="4" borderId="13" xfId="0" applyFont="1" applyFill="1" applyBorder="1" applyProtection="1"/>
    <xf numFmtId="0" fontId="7" fillId="0" borderId="7" xfId="0" applyFont="1" applyFill="1" applyBorder="1" applyAlignment="1" applyProtection="1">
      <alignment horizontal="left"/>
    </xf>
    <xf numFmtId="5" fontId="7" fillId="0" borderId="7" xfId="0" applyNumberFormat="1" applyFont="1" applyFill="1" applyBorder="1" applyAlignment="1" applyProtection="1">
      <alignment horizontal="center"/>
    </xf>
    <xf numFmtId="5" fontId="7" fillId="0" borderId="11" xfId="0" applyNumberFormat="1" applyFont="1" applyFill="1" applyBorder="1" applyAlignment="1" applyProtection="1">
      <alignment horizontal="center"/>
    </xf>
    <xf numFmtId="0" fontId="8" fillId="0" borderId="0" xfId="0" applyFont="1" applyBorder="1" applyProtection="1"/>
    <xf numFmtId="5" fontId="7" fillId="0" borderId="0" xfId="0" applyNumberFormat="1" applyFont="1" applyFill="1" applyBorder="1" applyAlignment="1" applyProtection="1">
      <alignment horizontal="center"/>
    </xf>
    <xf numFmtId="5" fontId="7" fillId="0" borderId="12" xfId="0" applyNumberFormat="1" applyFont="1" applyFill="1" applyBorder="1" applyAlignment="1" applyProtection="1">
      <alignment horizontal="center"/>
    </xf>
    <xf numFmtId="0" fontId="7" fillId="0" borderId="0" xfId="0" applyFont="1" applyBorder="1" applyAlignment="1" applyProtection="1">
      <alignment wrapText="1"/>
    </xf>
    <xf numFmtId="0" fontId="7" fillId="0" borderId="10" xfId="0" applyFont="1" applyBorder="1" applyAlignment="1" applyProtection="1">
      <alignment horizontal="right"/>
    </xf>
    <xf numFmtId="14" fontId="7" fillId="0" borderId="10" xfId="0" applyNumberFormat="1" applyFont="1" applyBorder="1" applyAlignment="1" applyProtection="1">
      <alignment horizontal="center"/>
    </xf>
    <xf numFmtId="0" fontId="9" fillId="8" borderId="2" xfId="0" applyFont="1" applyFill="1" applyBorder="1" applyAlignment="1" applyProtection="1">
      <alignment horizontal="center"/>
    </xf>
    <xf numFmtId="0" fontId="9" fillId="8" borderId="14" xfId="0" applyFont="1" applyFill="1" applyBorder="1" applyAlignment="1" applyProtection="1">
      <alignment horizontal="center"/>
    </xf>
    <xf numFmtId="0" fontId="8" fillId="0" borderId="10" xfId="0" applyFont="1" applyBorder="1" applyAlignment="1" applyProtection="1">
      <alignment horizontal="center" vertical="center"/>
    </xf>
  </cellXfs>
  <cellStyles count="2">
    <cellStyle name="Procent" xfId="1" builtinId="5"/>
    <cellStyle name="Standaard" xfId="0" builtinId="0"/>
  </cellStyles>
  <dxfs count="2">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372462"/>
      <color rgb="FFE1E0DF"/>
      <color rgb="FF00B07F"/>
      <color rgb="FFD3E6F8"/>
      <color rgb="FF38AADE"/>
      <color rgb="FF00288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2383262</xdr:colOff>
      <xdr:row>0</xdr:row>
      <xdr:rowOff>24318</xdr:rowOff>
    </xdr:from>
    <xdr:to>
      <xdr:col>2</xdr:col>
      <xdr:colOff>4683702</xdr:colOff>
      <xdr:row>4</xdr:row>
      <xdr:rowOff>137807</xdr:rowOff>
    </xdr:to>
    <xdr:pic>
      <xdr:nvPicPr>
        <xdr:cNvPr id="2" name="Afbeelding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756" t="16351" r="7203" b="14165"/>
        <a:stretch/>
      </xdr:blipFill>
      <xdr:spPr>
        <a:xfrm>
          <a:off x="3307390" y="24318"/>
          <a:ext cx="2300440" cy="891702"/>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7"/>
  <sheetViews>
    <sheetView workbookViewId="0"/>
  </sheetViews>
  <sheetFormatPr defaultColWidth="8.85546875" defaultRowHeight="15" x14ac:dyDescent="0.25"/>
  <cols>
    <col min="1" max="1" width="4.140625" style="7" customWidth="1"/>
    <col min="2" max="2" width="104.140625" style="7" bestFit="1" customWidth="1"/>
    <col min="3" max="16384" width="8.85546875" style="7"/>
  </cols>
  <sheetData>
    <row r="3" spans="2:2" x14ac:dyDescent="0.25">
      <c r="B3" s="32" t="s">
        <v>71</v>
      </c>
    </row>
    <row r="4" spans="2:2" x14ac:dyDescent="0.25">
      <c r="B4" s="8" t="s">
        <v>44</v>
      </c>
    </row>
    <row r="5" spans="2:2" ht="30" x14ac:dyDescent="0.25">
      <c r="B5" s="10" t="s">
        <v>38</v>
      </c>
    </row>
    <row r="6" spans="2:2" ht="30" x14ac:dyDescent="0.25">
      <c r="B6" s="8" t="s">
        <v>14</v>
      </c>
    </row>
    <row r="7" spans="2:2" ht="14.1" customHeight="1" thickBot="1" x14ac:dyDescent="0.3">
      <c r="B7" s="11" t="s">
        <v>16</v>
      </c>
    </row>
  </sheetData>
  <sheetProtection algorithmName="SHA-512" hashValue="m146YgqRnrFpoFvrCcXxyjuN5D9/VhhBjXGwxEfo0DECJqpaSeGphP/hj38F6SSGRgvWCNUdvd7e4XE/iz8j6w==" saltValue="D2C30CNuP7Vc3z6zY5XJPg==" spinCount="100000" sheet="1" objects="1" scenarios="1" selectLockedCells="1"/>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pageSetUpPr fitToPage="1"/>
  </sheetPr>
  <dimension ref="A1:AF83"/>
  <sheetViews>
    <sheetView showGridLines="0" tabSelected="1" topLeftCell="A10" zoomScale="94" zoomScaleNormal="94" workbookViewId="0">
      <selection activeCell="D21" sqref="D21"/>
    </sheetView>
  </sheetViews>
  <sheetFormatPr defaultColWidth="8.85546875" defaultRowHeight="15.75" x14ac:dyDescent="0.25"/>
  <cols>
    <col min="1" max="1" width="8.85546875" style="33"/>
    <col min="2" max="2" width="4.85546875" style="37" customWidth="1"/>
    <col min="3" max="3" width="88.140625" style="37" customWidth="1"/>
    <col min="4" max="4" width="16.85546875" style="37" customWidth="1"/>
    <col min="5" max="5" width="4.140625" style="37" customWidth="1"/>
    <col min="6" max="6" width="8.85546875" style="37" customWidth="1"/>
    <col min="7" max="16384" width="8.85546875" style="37"/>
  </cols>
  <sheetData>
    <row r="1" spans="2:32" x14ac:dyDescent="0.25">
      <c r="B1" s="34"/>
      <c r="C1" s="35" t="s">
        <v>0</v>
      </c>
      <c r="D1" s="35"/>
      <c r="E1" s="36"/>
      <c r="F1" s="33"/>
      <c r="G1" s="33"/>
      <c r="H1" s="33"/>
      <c r="I1" s="33"/>
      <c r="J1" s="33"/>
      <c r="K1" s="33"/>
      <c r="L1" s="33"/>
      <c r="M1" s="33"/>
      <c r="N1" s="33"/>
      <c r="O1" s="33"/>
      <c r="P1" s="33"/>
      <c r="Q1" s="33"/>
      <c r="R1" s="33"/>
      <c r="S1" s="33"/>
      <c r="T1" s="33"/>
      <c r="U1" s="33"/>
      <c r="V1" s="33"/>
      <c r="W1" s="33"/>
      <c r="X1" s="33"/>
      <c r="Y1" s="33"/>
      <c r="Z1" s="33"/>
      <c r="AA1" s="33"/>
      <c r="AB1" s="33"/>
      <c r="AC1" s="33"/>
      <c r="AD1" s="33"/>
      <c r="AE1" s="33"/>
      <c r="AF1" s="33"/>
    </row>
    <row r="2" spans="2:32" x14ac:dyDescent="0.25">
      <c r="B2" s="38"/>
      <c r="C2" s="39" t="s">
        <v>73</v>
      </c>
      <c r="D2" s="39"/>
      <c r="E2" s="40"/>
      <c r="F2" s="33"/>
      <c r="G2" s="33"/>
      <c r="H2" s="33"/>
      <c r="I2" s="33"/>
      <c r="J2" s="33"/>
      <c r="K2" s="33"/>
      <c r="L2" s="33"/>
      <c r="M2" s="33"/>
      <c r="N2" s="33"/>
      <c r="O2" s="33"/>
      <c r="P2" s="33"/>
      <c r="Q2" s="33"/>
      <c r="R2" s="33"/>
      <c r="S2" s="33"/>
      <c r="T2" s="33"/>
      <c r="U2" s="33"/>
      <c r="V2" s="33"/>
      <c r="W2" s="33"/>
      <c r="X2" s="33"/>
      <c r="Y2" s="33"/>
      <c r="Z2" s="33"/>
      <c r="AA2" s="33"/>
      <c r="AB2" s="33"/>
      <c r="AC2" s="33"/>
      <c r="AD2" s="33"/>
      <c r="AE2" s="33"/>
      <c r="AF2" s="33"/>
    </row>
    <row r="3" spans="2:32" x14ac:dyDescent="0.25">
      <c r="B3" s="41"/>
      <c r="C3" s="39" t="s">
        <v>1</v>
      </c>
      <c r="D3" s="39"/>
      <c r="E3" s="40"/>
      <c r="F3" s="33"/>
      <c r="G3" s="33"/>
      <c r="H3" s="33"/>
      <c r="I3" s="33"/>
      <c r="J3" s="33"/>
      <c r="K3" s="33"/>
      <c r="L3" s="33"/>
      <c r="M3" s="33"/>
      <c r="N3" s="33"/>
      <c r="O3" s="33"/>
      <c r="P3" s="33"/>
      <c r="Q3" s="33"/>
      <c r="R3" s="33"/>
      <c r="S3" s="33"/>
      <c r="T3" s="33"/>
      <c r="U3" s="33"/>
      <c r="V3" s="33"/>
      <c r="W3" s="33"/>
      <c r="X3" s="33"/>
      <c r="Y3" s="33"/>
      <c r="Z3" s="33"/>
      <c r="AA3" s="33"/>
      <c r="AB3" s="33"/>
      <c r="AC3" s="33"/>
      <c r="AD3" s="33"/>
      <c r="AE3" s="33"/>
      <c r="AF3" s="33"/>
    </row>
    <row r="4" spans="2:32" x14ac:dyDescent="0.25">
      <c r="B4" s="42"/>
      <c r="C4" s="39"/>
      <c r="D4" s="39"/>
      <c r="E4" s="40"/>
      <c r="F4" s="33"/>
      <c r="G4" s="33"/>
      <c r="H4" s="33"/>
      <c r="I4" s="33"/>
      <c r="J4" s="33"/>
      <c r="K4" s="33"/>
      <c r="L4" s="33"/>
      <c r="M4" s="33"/>
      <c r="N4" s="33"/>
      <c r="O4" s="33"/>
      <c r="P4" s="33"/>
      <c r="Q4" s="33"/>
      <c r="R4" s="33"/>
      <c r="S4" s="33"/>
      <c r="T4" s="33"/>
      <c r="U4" s="33"/>
      <c r="V4" s="33"/>
      <c r="W4" s="33"/>
      <c r="X4" s="33"/>
      <c r="Y4" s="33"/>
      <c r="Z4" s="33"/>
      <c r="AA4" s="33"/>
      <c r="AB4" s="33"/>
      <c r="AC4" s="33"/>
      <c r="AD4" s="33"/>
      <c r="AE4" s="33"/>
      <c r="AF4" s="33"/>
    </row>
    <row r="5" spans="2:32" ht="25.35" customHeight="1" thickBot="1" x14ac:dyDescent="0.3">
      <c r="B5" s="43"/>
      <c r="C5" s="96" t="s">
        <v>2</v>
      </c>
      <c r="D5" s="96"/>
      <c r="E5" s="45"/>
      <c r="F5" s="33"/>
      <c r="G5" s="33"/>
      <c r="H5" s="33"/>
      <c r="I5" s="33"/>
      <c r="J5" s="33"/>
      <c r="K5" s="33"/>
      <c r="L5" s="33"/>
      <c r="M5" s="33"/>
      <c r="N5" s="33"/>
      <c r="O5" s="33"/>
      <c r="P5" s="33"/>
      <c r="Q5" s="33"/>
      <c r="R5" s="33"/>
      <c r="S5" s="33"/>
      <c r="T5" s="33"/>
      <c r="U5" s="33"/>
      <c r="V5" s="33"/>
      <c r="W5" s="33"/>
      <c r="X5" s="33"/>
      <c r="Y5" s="33"/>
      <c r="Z5" s="33"/>
      <c r="AA5" s="33"/>
      <c r="AB5" s="33"/>
      <c r="AC5" s="33"/>
      <c r="AD5" s="33"/>
      <c r="AE5" s="33"/>
      <c r="AF5" s="33"/>
    </row>
    <row r="6" spans="2:32" ht="16.5" thickBot="1" x14ac:dyDescent="0.3">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row>
    <row r="7" spans="2:32" ht="12" customHeight="1" thickBot="1" x14ac:dyDescent="0.3">
      <c r="B7" s="46"/>
      <c r="C7" s="35"/>
      <c r="D7" s="35"/>
      <c r="E7" s="47"/>
      <c r="F7" s="33"/>
      <c r="G7" s="33"/>
      <c r="H7" s="33"/>
      <c r="I7" s="33"/>
      <c r="J7" s="33"/>
      <c r="K7" s="33"/>
      <c r="L7" s="33"/>
      <c r="M7" s="33"/>
      <c r="N7" s="33"/>
      <c r="O7" s="33"/>
      <c r="P7" s="33"/>
      <c r="Q7" s="33"/>
      <c r="R7" s="33"/>
      <c r="S7" s="33"/>
      <c r="T7" s="33"/>
      <c r="U7" s="33"/>
      <c r="V7" s="33"/>
      <c r="W7" s="33"/>
      <c r="X7" s="33"/>
      <c r="Y7" s="33"/>
      <c r="Z7" s="33"/>
      <c r="AA7" s="33"/>
      <c r="AB7" s="33"/>
      <c r="AC7" s="33"/>
      <c r="AD7" s="33"/>
      <c r="AE7" s="33"/>
      <c r="AF7" s="33"/>
    </row>
    <row r="8" spans="2:32" ht="19.350000000000001" customHeight="1" thickBot="1" x14ac:dyDescent="0.3">
      <c r="B8" s="42"/>
      <c r="C8" s="94" t="s">
        <v>78</v>
      </c>
      <c r="D8" s="95"/>
      <c r="E8" s="48"/>
      <c r="F8" s="33"/>
      <c r="G8" s="33"/>
      <c r="H8" s="33"/>
      <c r="I8" s="33"/>
      <c r="J8" s="33"/>
      <c r="K8" s="33"/>
      <c r="L8" s="33"/>
      <c r="M8" s="33"/>
      <c r="N8" s="33"/>
      <c r="O8" s="33"/>
      <c r="P8" s="33"/>
      <c r="Q8" s="33"/>
      <c r="R8" s="33"/>
      <c r="S8" s="33"/>
      <c r="T8" s="33"/>
      <c r="U8" s="33"/>
      <c r="V8" s="33"/>
      <c r="W8" s="33"/>
      <c r="X8" s="33"/>
      <c r="Y8" s="33"/>
      <c r="Z8" s="33"/>
      <c r="AA8" s="33"/>
      <c r="AB8" s="33"/>
      <c r="AC8" s="33"/>
      <c r="AD8" s="33"/>
      <c r="AE8" s="33"/>
      <c r="AF8" s="33"/>
    </row>
    <row r="9" spans="2:32" ht="40.35" customHeight="1" thickBot="1" x14ac:dyDescent="0.3">
      <c r="B9" s="42"/>
      <c r="C9" s="49" t="s">
        <v>5</v>
      </c>
      <c r="D9" s="50" t="s">
        <v>6</v>
      </c>
      <c r="E9" s="51"/>
      <c r="F9" s="33"/>
      <c r="G9" s="33"/>
      <c r="H9" s="33"/>
      <c r="I9" s="33"/>
      <c r="J9" s="33"/>
      <c r="K9" s="33"/>
      <c r="L9" s="33"/>
      <c r="M9" s="33"/>
      <c r="N9" s="33"/>
      <c r="O9" s="33"/>
      <c r="P9" s="33"/>
      <c r="Q9" s="33"/>
      <c r="R9" s="33"/>
      <c r="S9" s="33"/>
      <c r="T9" s="33"/>
      <c r="U9" s="33"/>
      <c r="V9" s="33"/>
      <c r="W9" s="33"/>
      <c r="X9" s="33"/>
      <c r="Y9" s="33"/>
      <c r="Z9" s="33"/>
      <c r="AA9" s="33"/>
      <c r="AB9" s="33"/>
      <c r="AC9" s="33"/>
      <c r="AD9" s="33"/>
      <c r="AE9" s="33"/>
      <c r="AF9" s="33"/>
    </row>
    <row r="10" spans="2:32" ht="29.1" customHeight="1" x14ac:dyDescent="0.25">
      <c r="B10" s="42"/>
      <c r="C10" s="52" t="s">
        <v>7</v>
      </c>
      <c r="D10" s="29">
        <v>8000000</v>
      </c>
      <c r="E10" s="51"/>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row>
    <row r="11" spans="2:32" ht="33.6" customHeight="1" x14ac:dyDescent="0.25">
      <c r="B11" s="42"/>
      <c r="C11" s="53" t="s">
        <v>8</v>
      </c>
      <c r="D11" s="54">
        <f>D10/4</f>
        <v>2000000</v>
      </c>
      <c r="E11" s="51"/>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row>
    <row r="12" spans="2:32" ht="24" customHeight="1" thickBot="1" x14ac:dyDescent="0.3">
      <c r="B12" s="42"/>
      <c r="C12" s="53" t="s">
        <v>10</v>
      </c>
      <c r="D12" s="30" t="s">
        <v>11</v>
      </c>
      <c r="E12" s="51"/>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row>
    <row r="13" spans="2:32" ht="25.35" customHeight="1" thickBot="1" x14ac:dyDescent="0.3">
      <c r="B13" s="42"/>
      <c r="C13" s="55" t="s">
        <v>12</v>
      </c>
      <c r="D13" s="31">
        <v>1000000</v>
      </c>
      <c r="E13" s="51"/>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row>
    <row r="14" spans="2:32" ht="27" customHeight="1" thickBot="1" x14ac:dyDescent="0.3">
      <c r="B14" s="42"/>
      <c r="C14" s="56" t="s">
        <v>13</v>
      </c>
      <c r="D14" s="57">
        <f>ROUNDUP((D13-D11)/D11,2)*-1</f>
        <v>0.5</v>
      </c>
      <c r="E14" s="51"/>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row>
    <row r="15" spans="2:32" ht="16.5" thickBot="1" x14ac:dyDescent="0.3">
      <c r="B15" s="42"/>
      <c r="C15" s="58"/>
      <c r="D15" s="58"/>
      <c r="E15" s="51"/>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row>
    <row r="16" spans="2:32" ht="16.5" thickBot="1" x14ac:dyDescent="0.3">
      <c r="B16" s="42"/>
      <c r="C16" s="59" t="s">
        <v>17</v>
      </c>
      <c r="D16" s="60" t="str">
        <f>IF(D14&gt;=20%,"JA","NEE")</f>
        <v>JA</v>
      </c>
      <c r="E16" s="51"/>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row>
    <row r="17" spans="2:32" ht="44.45" customHeight="1" thickBot="1" x14ac:dyDescent="0.3">
      <c r="B17" s="42"/>
      <c r="C17" s="58"/>
      <c r="D17" s="50" t="s">
        <v>19</v>
      </c>
      <c r="E17" s="51"/>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row>
    <row r="18" spans="2:32" ht="20.100000000000001" customHeight="1" thickBot="1" x14ac:dyDescent="0.3">
      <c r="B18" s="42"/>
      <c r="C18" s="52" t="s">
        <v>20</v>
      </c>
      <c r="D18" s="22" t="s">
        <v>21</v>
      </c>
      <c r="E18" s="51"/>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row>
    <row r="19" spans="2:32" ht="23.45" customHeight="1" x14ac:dyDescent="0.25">
      <c r="B19" s="42"/>
      <c r="C19" s="61" t="str">
        <f>IF(D18="maand", "Totale loonsom in januari 2020 (op basis SV-loon)","Totale loonsom in eerste 4 weken van 2020 (op basis SV-loon)")</f>
        <v>Totale loonsom in januari 2020 (op basis SV-loon)</v>
      </c>
      <c r="D19" s="19">
        <v>200000</v>
      </c>
      <c r="E19" s="51"/>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row>
    <row r="20" spans="2:32" ht="27" customHeight="1" x14ac:dyDescent="0.25">
      <c r="B20" s="42"/>
      <c r="C20" s="62" t="str">
        <f>IF(D18="maand","","Totaal sociaal verzekeringsloon omgerekend naar maandbasis")</f>
        <v/>
      </c>
      <c r="D20" s="63" t="str">
        <f>IF($D$18="maand","",1.0833*D19)</f>
        <v/>
      </c>
      <c r="E20" s="51"/>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row>
    <row r="21" spans="2:32" ht="20.45" customHeight="1" thickBot="1" x14ac:dyDescent="0.3">
      <c r="B21" s="42"/>
      <c r="C21" s="64" t="s">
        <v>23</v>
      </c>
      <c r="D21" s="23" t="s">
        <v>24</v>
      </c>
      <c r="E21" s="65"/>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row>
    <row r="22" spans="2:32" ht="26.45" customHeight="1" x14ac:dyDescent="0.25">
      <c r="B22" s="42"/>
      <c r="C22" s="66" t="str">
        <f>IF(D21="NEE", "U kunt deze vraag overslaan",IF(D18="maand","Tussentijds uitbetaalde vakantiebijslag in januari 2020","Tussentijds uitbetaalde vakantiebijslag in eerste 4 weken van 2020"))</f>
        <v>Tussentijds uitbetaalde vakantiebijslag in januari 2020</v>
      </c>
      <c r="D22" s="19">
        <v>0</v>
      </c>
      <c r="E22" s="67"/>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row>
    <row r="23" spans="2:32" ht="18" customHeight="1" x14ac:dyDescent="0.25">
      <c r="B23" s="42"/>
      <c r="C23" s="68" t="str">
        <f>IF($D$21="JA",IF(D18="maand","","Uitbetaalde vakantiebijslag omgerekend op maandbasis"),"")</f>
        <v/>
      </c>
      <c r="D23" s="63" t="str">
        <f>IF($D$21="NEE","",IF($D$18="maand","",1.0833*D22))</f>
        <v/>
      </c>
      <c r="E23" s="67"/>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row>
    <row r="24" spans="2:32" ht="29.45" customHeight="1" x14ac:dyDescent="0.25">
      <c r="B24" s="42"/>
      <c r="C24" s="69" t="s">
        <v>25</v>
      </c>
      <c r="D24" s="63">
        <f>IF($D$21="nee",IF(D18="maand",D19,D20),IF(D18="maand",D19-D22,+D20-D23))</f>
        <v>200000</v>
      </c>
      <c r="E24" s="67"/>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row>
    <row r="25" spans="2:32" ht="23.1" customHeight="1" x14ac:dyDescent="0.25">
      <c r="B25" s="42"/>
      <c r="C25" s="68" t="str">
        <f>IF(D21="ja","","loonsom maal 0,926 in verband met niet reserveren vakantiebijslag")</f>
        <v/>
      </c>
      <c r="D25" s="63" t="str">
        <f>IF($D$21="ja","",0.926*D24)</f>
        <v/>
      </c>
      <c r="E25" s="67"/>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row>
    <row r="26" spans="2:32" ht="31.5" x14ac:dyDescent="0.25">
      <c r="B26" s="42"/>
      <c r="C26" s="66" t="str">
        <f>IF(D18="maand","Loonsomgedeelte in januari 2020 boven € 9.538 ( excl. tussentijds uitbetaalde vakantiebijslag in januari 2020) per werknemer","loonsomgedeelte in eerste 4 weken van 2020 boven 2 keer maximumpremieloon ( excl. uitbetaalde vakantiebijslag in eerste 4 weken van 2020) per werknemer")</f>
        <v>Loonsomgedeelte in januari 2020 boven € 9.538 ( excl. tussentijds uitbetaalde vakantiebijslag in januari 2020) per werknemer</v>
      </c>
      <c r="D26" s="20">
        <v>0</v>
      </c>
      <c r="E26" s="67"/>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row>
    <row r="27" spans="2:32" ht="21" customHeight="1" x14ac:dyDescent="0.25">
      <c r="B27" s="42"/>
      <c r="C27" s="68" t="str">
        <f>IF(D18="maand","","Sociaal verzekeringsloon op maandbasis boven € 9.538 per maand per werknemer")</f>
        <v/>
      </c>
      <c r="D27" s="63" t="str">
        <f>IF($D$18="maand","",1.0833*D26)</f>
        <v/>
      </c>
      <c r="E27" s="67"/>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row>
    <row r="28" spans="2:32" ht="38.450000000000003" customHeight="1" thickBot="1" x14ac:dyDescent="0.3">
      <c r="B28" s="42"/>
      <c r="C28" s="56" t="s">
        <v>26</v>
      </c>
      <c r="D28" s="70">
        <f>IF($D$21="nee",D25-IF(D18="maand",D26,D27),IF(D18="maand",D19-D22-D26,D20-D23-D27))</f>
        <v>200000</v>
      </c>
      <c r="E28" s="71"/>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row>
    <row r="29" spans="2:32" ht="24" customHeight="1" thickBot="1" x14ac:dyDescent="0.3">
      <c r="B29" s="42"/>
      <c r="C29" s="72" t="s">
        <v>42</v>
      </c>
      <c r="D29" s="73">
        <f>+D28*1.3</f>
        <v>260000</v>
      </c>
      <c r="E29" s="71"/>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row>
    <row r="30" spans="2:32" ht="16.5" thickBot="1" x14ac:dyDescent="0.3">
      <c r="B30" s="42"/>
      <c r="C30" s="39"/>
      <c r="D30" s="74"/>
      <c r="E30" s="71"/>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row>
    <row r="31" spans="2:32" ht="16.5" thickBot="1" x14ac:dyDescent="0.3">
      <c r="B31" s="42"/>
      <c r="C31" s="75" t="s">
        <v>76</v>
      </c>
      <c r="D31" s="76">
        <f>IF($D$16="JA",D29*0.9*3*D14,0)</f>
        <v>351000</v>
      </c>
      <c r="E31" s="77"/>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row>
    <row r="32" spans="2:32" ht="16.5" thickBot="1" x14ac:dyDescent="0.3">
      <c r="B32" s="42"/>
      <c r="C32" s="78"/>
      <c r="D32" s="79"/>
      <c r="E32" s="77"/>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row>
    <row r="33" spans="2:32" ht="16.5" thickBot="1" x14ac:dyDescent="0.3">
      <c r="B33" s="42"/>
      <c r="C33" s="80" t="s">
        <v>77</v>
      </c>
      <c r="D33" s="81">
        <f>+D31*0.8</f>
        <v>280800</v>
      </c>
      <c r="E33" s="77"/>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row>
    <row r="34" spans="2:32" ht="16.5" thickBot="1" x14ac:dyDescent="0.3">
      <c r="B34" s="42"/>
      <c r="C34" s="82" t="s">
        <v>72</v>
      </c>
      <c r="D34" s="83">
        <f>D33/3</f>
        <v>93600</v>
      </c>
      <c r="E34" s="77"/>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row>
    <row r="35" spans="2:32" ht="20.100000000000001" customHeight="1" thickBot="1" x14ac:dyDescent="0.3">
      <c r="B35" s="43"/>
      <c r="C35" s="44"/>
      <c r="D35" s="44"/>
      <c r="E35" s="84"/>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row>
    <row r="36" spans="2:32" x14ac:dyDescent="0.25">
      <c r="B36" s="46"/>
      <c r="C36" s="85"/>
      <c r="D36" s="86"/>
      <c r="E36" s="87"/>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row>
    <row r="37" spans="2:32" x14ac:dyDescent="0.25">
      <c r="B37" s="42"/>
      <c r="C37" s="88" t="s">
        <v>28</v>
      </c>
      <c r="D37" s="89"/>
      <c r="E37" s="90"/>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row>
    <row r="38" spans="2:32" ht="94.5" x14ac:dyDescent="0.25">
      <c r="B38" s="42"/>
      <c r="C38" s="91" t="s">
        <v>85</v>
      </c>
      <c r="D38" s="89"/>
      <c r="E38" s="90"/>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row>
    <row r="39" spans="2:32" x14ac:dyDescent="0.25">
      <c r="B39" s="42"/>
      <c r="C39" s="91"/>
      <c r="D39" s="89"/>
      <c r="E39" s="90"/>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row>
    <row r="40" spans="2:32" ht="31.5" x14ac:dyDescent="0.25">
      <c r="B40" s="42"/>
      <c r="C40" s="91" t="s">
        <v>74</v>
      </c>
      <c r="D40" s="89"/>
      <c r="E40" s="90"/>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row>
    <row r="41" spans="2:32" x14ac:dyDescent="0.25">
      <c r="B41" s="42"/>
      <c r="C41" s="91" t="s">
        <v>84</v>
      </c>
      <c r="D41" s="89"/>
      <c r="E41" s="90"/>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row>
    <row r="42" spans="2:32" ht="16.5" thickBot="1" x14ac:dyDescent="0.3">
      <c r="B42" s="43"/>
      <c r="C42" s="92" t="s">
        <v>43</v>
      </c>
      <c r="D42" s="93">
        <v>43930</v>
      </c>
      <c r="E42" s="45"/>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row>
    <row r="43" spans="2:32" x14ac:dyDescent="0.25">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row>
    <row r="44" spans="2:32" x14ac:dyDescent="0.25">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row>
    <row r="45" spans="2:32" x14ac:dyDescent="0.25">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row>
    <row r="46" spans="2:32" x14ac:dyDescent="0.25">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row>
    <row r="47" spans="2:32" x14ac:dyDescent="0.25">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row>
    <row r="48" spans="2:32" x14ac:dyDescent="0.25">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row>
    <row r="49" spans="2:32" x14ac:dyDescent="0.25">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row>
    <row r="50" spans="2:32" x14ac:dyDescent="0.25">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row>
    <row r="51" spans="2:32" x14ac:dyDescent="0.25">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row>
    <row r="52" spans="2:32" x14ac:dyDescent="0.25">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row>
    <row r="53" spans="2:32" x14ac:dyDescent="0.25">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row>
    <row r="54" spans="2:32" x14ac:dyDescent="0.25">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row>
    <row r="55" spans="2:32" x14ac:dyDescent="0.25">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row>
    <row r="56" spans="2:32" x14ac:dyDescent="0.25">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row>
    <row r="57" spans="2:32" x14ac:dyDescent="0.25">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row>
    <row r="58" spans="2:32" x14ac:dyDescent="0.25">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row>
    <row r="59" spans="2:32" x14ac:dyDescent="0.25">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row>
    <row r="60" spans="2:32" x14ac:dyDescent="0.25">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row>
    <row r="61" spans="2:32" x14ac:dyDescent="0.25">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row>
    <row r="62" spans="2:32" x14ac:dyDescent="0.25">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row>
    <row r="63" spans="2:32" x14ac:dyDescent="0.25">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row>
    <row r="64" spans="2:32" x14ac:dyDescent="0.25">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row>
    <row r="65" spans="2:32" x14ac:dyDescent="0.25">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row>
    <row r="66" spans="2:32" x14ac:dyDescent="0.25">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row>
    <row r="67" spans="2:32" x14ac:dyDescent="0.25">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row>
    <row r="68" spans="2:32" x14ac:dyDescent="0.25">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row>
    <row r="69" spans="2:32" x14ac:dyDescent="0.25">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row>
    <row r="70" spans="2:32" x14ac:dyDescent="0.25">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row>
    <row r="71" spans="2:32" x14ac:dyDescent="0.25">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row>
    <row r="72" spans="2:32" x14ac:dyDescent="0.25">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row>
    <row r="73" spans="2:32" x14ac:dyDescent="0.25">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row>
    <row r="74" spans="2:32" x14ac:dyDescent="0.25">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row>
    <row r="75" spans="2:32" x14ac:dyDescent="0.25">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row>
    <row r="76" spans="2:32" x14ac:dyDescent="0.25">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row>
    <row r="77" spans="2:32" x14ac:dyDescent="0.25">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row>
    <row r="78" spans="2:32" x14ac:dyDescent="0.25">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row>
    <row r="79" spans="2:32" x14ac:dyDescent="0.25">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row>
    <row r="80" spans="2:32" x14ac:dyDescent="0.25">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row>
    <row r="81" spans="2:32" x14ac:dyDescent="0.25">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row>
    <row r="82" spans="2:32" x14ac:dyDescent="0.25">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row>
    <row r="83" spans="2:32" x14ac:dyDescent="0.25">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row>
  </sheetData>
  <sheetProtection sheet="1" objects="1" scenarios="1" selectLockedCells="1"/>
  <mergeCells count="2">
    <mergeCell ref="C8:D8"/>
    <mergeCell ref="C5:D5"/>
  </mergeCells>
  <conditionalFormatting sqref="D16">
    <cfRule type="cellIs" dxfId="1" priority="1" operator="equal">
      <formula>"ja"</formula>
    </cfRule>
    <cfRule type="cellIs" dxfId="0" priority="2" operator="equal">
      <formula>"nee"</formula>
    </cfRule>
  </conditionalFormatting>
  <dataValidations count="3">
    <dataValidation allowBlank="1" showInputMessage="1" showErrorMessage="1" prompt="Als de bedrijfsuitoefening niet is aangevangen voor 1 januari 2019 geldt een afwijkende periode voor de referentie omzet. Zie toelichting." sqref="D10"/>
    <dataValidation allowBlank="1" showInputMessage="1" showErrorMessage="1" prompt="Vul hier het bedrag in dat u tussentijds aan vakantiebijslag heeft uitbetaald in het eerste aangiftetijdvak van 2019 voor de situatie dat u als werkgever de vakantiebijslag reserveert.  Als dat niet het geval is vult u nul in." sqref="D22"/>
    <dataValidation allowBlank="1" showInputMessage="1" showErrorMessage="1" prompt="vul hier het excedentgedeelte in op maandbasis of per 4 weken" sqref="D26"/>
  </dataValidations>
  <pageMargins left="0.25" right="0.25" top="0.75" bottom="0.75" header="0.3" footer="0.3"/>
  <pageSetup paperSize="9" scale="27"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hulp!$B$3:$B$5</xm:f>
          </x14:formula1>
          <xm:sqref>D12</xm:sqref>
        </x14:dataValidation>
        <x14:dataValidation type="list" allowBlank="1" showInputMessage="1" showErrorMessage="1">
          <x14:formula1>
            <xm:f>hulp!$B$7:$B$8</xm:f>
          </x14:formula1>
          <xm:sqref>D21:E21</xm:sqref>
        </x14:dataValidation>
        <x14:dataValidation type="list" allowBlank="1" showInputMessage="1" showErrorMessage="1">
          <x14:formula1>
            <xm:f>hulp!$B$10:$B$11</xm:f>
          </x14:formula1>
          <xm:sqref>D18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B1:B11"/>
  <sheetViews>
    <sheetView workbookViewId="0">
      <selection activeCell="C12" sqref="C12"/>
    </sheetView>
  </sheetViews>
  <sheetFormatPr defaultRowHeight="15" x14ac:dyDescent="0.25"/>
  <cols>
    <col min="2" max="2" width="17.140625" customWidth="1"/>
  </cols>
  <sheetData>
    <row r="1" spans="2:2" x14ac:dyDescent="0.25">
      <c r="B1" t="s">
        <v>33</v>
      </c>
    </row>
    <row r="3" spans="2:2" x14ac:dyDescent="0.25">
      <c r="B3" t="s">
        <v>11</v>
      </c>
    </row>
    <row r="4" spans="2:2" x14ac:dyDescent="0.25">
      <c r="B4" t="s">
        <v>34</v>
      </c>
    </row>
    <row r="5" spans="2:2" x14ac:dyDescent="0.25">
      <c r="B5" t="s">
        <v>35</v>
      </c>
    </row>
    <row r="7" spans="2:2" x14ac:dyDescent="0.25">
      <c r="B7" t="s">
        <v>24</v>
      </c>
    </row>
    <row r="8" spans="2:2" x14ac:dyDescent="0.25">
      <c r="B8" t="s">
        <v>36</v>
      </c>
    </row>
    <row r="10" spans="2:2" x14ac:dyDescent="0.25">
      <c r="B10" t="s">
        <v>21</v>
      </c>
    </row>
    <row r="11" spans="2:2" x14ac:dyDescent="0.25">
      <c r="B11" t="s">
        <v>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B5:B61"/>
  <sheetViews>
    <sheetView showGridLines="0" topLeftCell="A25" workbookViewId="0"/>
  </sheetViews>
  <sheetFormatPr defaultColWidth="8.85546875" defaultRowHeight="15" x14ac:dyDescent="0.25"/>
  <cols>
    <col min="1" max="1" width="8.85546875" style="7"/>
    <col min="2" max="2" width="111.85546875" style="7" customWidth="1"/>
    <col min="3" max="16384" width="8.85546875" style="7"/>
  </cols>
  <sheetData>
    <row r="5" spans="2:2" ht="24" thickBot="1" x14ac:dyDescent="0.4">
      <c r="B5" s="21" t="s">
        <v>3</v>
      </c>
    </row>
    <row r="6" spans="2:2" ht="19.5" thickBot="1" x14ac:dyDescent="0.35">
      <c r="B6" s="24" t="s">
        <v>4</v>
      </c>
    </row>
    <row r="7" spans="2:2" ht="75.599999999999994" customHeight="1" thickBot="1" x14ac:dyDescent="0.3">
      <c r="B7" s="18" t="s">
        <v>79</v>
      </c>
    </row>
    <row r="8" spans="2:2" ht="23.1" customHeight="1" x14ac:dyDescent="0.25"/>
    <row r="9" spans="2:2" ht="15.75" thickBot="1" x14ac:dyDescent="0.3">
      <c r="B9" s="25" t="s">
        <v>9</v>
      </c>
    </row>
    <row r="10" spans="2:2" ht="30" x14ac:dyDescent="0.25">
      <c r="B10" s="8" t="s">
        <v>82</v>
      </c>
    </row>
    <row r="11" spans="2:2" x14ac:dyDescent="0.25">
      <c r="B11" s="8" t="s">
        <v>53</v>
      </c>
    </row>
    <row r="12" spans="2:2" ht="30" x14ac:dyDescent="0.25">
      <c r="B12" s="8" t="s">
        <v>66</v>
      </c>
    </row>
    <row r="13" spans="2:2" ht="30.75" thickBot="1" x14ac:dyDescent="0.3">
      <c r="B13" s="9" t="s">
        <v>15</v>
      </c>
    </row>
    <row r="14" spans="2:2" ht="15.75" thickBot="1" x14ac:dyDescent="0.3">
      <c r="B14" s="26" t="s">
        <v>18</v>
      </c>
    </row>
    <row r="15" spans="2:2" ht="30" x14ac:dyDescent="0.25">
      <c r="B15" s="10" t="s">
        <v>54</v>
      </c>
    </row>
    <row r="16" spans="2:2" x14ac:dyDescent="0.25">
      <c r="B16" s="8" t="s">
        <v>57</v>
      </c>
    </row>
    <row r="17" spans="2:2" ht="45" x14ac:dyDescent="0.25">
      <c r="B17" s="8" t="s">
        <v>55</v>
      </c>
    </row>
    <row r="18" spans="2:2" ht="15.75" thickBot="1" x14ac:dyDescent="0.3">
      <c r="B18" s="9"/>
    </row>
    <row r="19" spans="2:2" ht="15.75" thickBot="1" x14ac:dyDescent="0.3">
      <c r="B19" s="26" t="s">
        <v>22</v>
      </c>
    </row>
    <row r="20" spans="2:2" x14ac:dyDescent="0.25">
      <c r="B20" s="17" t="s">
        <v>56</v>
      </c>
    </row>
    <row r="21" spans="2:2" x14ac:dyDescent="0.25">
      <c r="B21" s="9" t="s">
        <v>80</v>
      </c>
    </row>
    <row r="22" spans="2:2" ht="23.45" customHeight="1" thickBot="1" x14ac:dyDescent="0.3">
      <c r="B22" s="12" t="s">
        <v>81</v>
      </c>
    </row>
    <row r="23" spans="2:2" ht="15.75" thickBot="1" x14ac:dyDescent="0.3"/>
    <row r="24" spans="2:2" x14ac:dyDescent="0.25">
      <c r="B24" s="27" t="s">
        <v>27</v>
      </c>
    </row>
    <row r="25" spans="2:2" x14ac:dyDescent="0.25">
      <c r="B25" s="5" t="s">
        <v>46</v>
      </c>
    </row>
    <row r="26" spans="2:2" x14ac:dyDescent="0.25">
      <c r="B26" s="2" t="s">
        <v>48</v>
      </c>
    </row>
    <row r="27" spans="2:2" x14ac:dyDescent="0.25">
      <c r="B27" s="2"/>
    </row>
    <row r="28" spans="2:2" x14ac:dyDescent="0.25">
      <c r="B28" s="3" t="s">
        <v>47</v>
      </c>
    </row>
    <row r="29" spans="2:2" ht="16.350000000000001" customHeight="1" x14ac:dyDescent="0.25">
      <c r="B29" s="2" t="s">
        <v>83</v>
      </c>
    </row>
    <row r="30" spans="2:2" x14ac:dyDescent="0.25">
      <c r="B30" s="6" t="s">
        <v>29</v>
      </c>
    </row>
    <row r="31" spans="2:2" x14ac:dyDescent="0.25">
      <c r="B31" s="3" t="s">
        <v>45</v>
      </c>
    </row>
    <row r="32" spans="2:2" ht="47.45" customHeight="1" x14ac:dyDescent="0.25">
      <c r="B32" s="5" t="s">
        <v>70</v>
      </c>
    </row>
    <row r="33" spans="2:2" ht="15.75" thickBot="1" x14ac:dyDescent="0.3">
      <c r="B33" s="4" t="s">
        <v>30</v>
      </c>
    </row>
    <row r="34" spans="2:2" ht="15.75" thickBot="1" x14ac:dyDescent="0.3"/>
    <row r="35" spans="2:2" x14ac:dyDescent="0.25">
      <c r="B35" s="28" t="s">
        <v>40</v>
      </c>
    </row>
    <row r="36" spans="2:2" x14ac:dyDescent="0.25">
      <c r="B36" s="3" t="s">
        <v>69</v>
      </c>
    </row>
    <row r="37" spans="2:2" ht="30" x14ac:dyDescent="0.25">
      <c r="B37" s="3" t="s">
        <v>58</v>
      </c>
    </row>
    <row r="38" spans="2:2" x14ac:dyDescent="0.25">
      <c r="B38" s="13" t="s">
        <v>50</v>
      </c>
    </row>
    <row r="39" spans="2:2" ht="30" x14ac:dyDescent="0.25">
      <c r="B39" s="3" t="s">
        <v>51</v>
      </c>
    </row>
    <row r="40" spans="2:2" ht="45" x14ac:dyDescent="0.25">
      <c r="B40" s="3" t="s">
        <v>68</v>
      </c>
    </row>
    <row r="41" spans="2:2" ht="30" x14ac:dyDescent="0.25">
      <c r="B41" s="3" t="s">
        <v>59</v>
      </c>
    </row>
    <row r="42" spans="2:2" ht="30.75" thickBot="1" x14ac:dyDescent="0.3">
      <c r="B42" s="4" t="s">
        <v>60</v>
      </c>
    </row>
    <row r="43" spans="2:2" ht="15.75" thickBot="1" x14ac:dyDescent="0.3"/>
    <row r="44" spans="2:2" x14ac:dyDescent="0.25">
      <c r="B44" s="28" t="s">
        <v>41</v>
      </c>
    </row>
    <row r="45" spans="2:2" x14ac:dyDescent="0.25">
      <c r="B45" s="3" t="s">
        <v>49</v>
      </c>
    </row>
    <row r="46" spans="2:2" ht="30" x14ac:dyDescent="0.25">
      <c r="B46" s="3" t="s">
        <v>67</v>
      </c>
    </row>
    <row r="47" spans="2:2" x14ac:dyDescent="0.25">
      <c r="B47" s="13" t="s">
        <v>50</v>
      </c>
    </row>
    <row r="48" spans="2:2" ht="30" x14ac:dyDescent="0.25">
      <c r="B48" s="3" t="s">
        <v>52</v>
      </c>
    </row>
    <row r="49" spans="2:2" ht="60" x14ac:dyDescent="0.25">
      <c r="B49" s="3" t="s">
        <v>61</v>
      </c>
    </row>
    <row r="50" spans="2:2" ht="30" x14ac:dyDescent="0.25">
      <c r="B50" s="3" t="s">
        <v>59</v>
      </c>
    </row>
    <row r="51" spans="2:2" x14ac:dyDescent="0.25">
      <c r="B51" s="14" t="s">
        <v>62</v>
      </c>
    </row>
    <row r="52" spans="2:2" ht="30.75" thickBot="1" x14ac:dyDescent="0.3">
      <c r="B52" s="4" t="s">
        <v>63</v>
      </c>
    </row>
    <row r="53" spans="2:2" ht="15.75" thickBot="1" x14ac:dyDescent="0.3"/>
    <row r="54" spans="2:2" x14ac:dyDescent="0.25">
      <c r="B54" s="28" t="s">
        <v>39</v>
      </c>
    </row>
    <row r="55" spans="2:2" ht="30" x14ac:dyDescent="0.25">
      <c r="B55" s="15" t="s">
        <v>75</v>
      </c>
    </row>
    <row r="56" spans="2:2" ht="30" x14ac:dyDescent="0.25">
      <c r="B56" s="8" t="s">
        <v>66</v>
      </c>
    </row>
    <row r="57" spans="2:2" ht="30" x14ac:dyDescent="0.25">
      <c r="B57" s="8" t="s">
        <v>65</v>
      </c>
    </row>
    <row r="58" spans="2:2" ht="15.75" thickBot="1" x14ac:dyDescent="0.3">
      <c r="B58" s="16" t="s">
        <v>64</v>
      </c>
    </row>
    <row r="59" spans="2:2" ht="15.75" thickBot="1" x14ac:dyDescent="0.3"/>
    <row r="60" spans="2:2" ht="15.75" thickBot="1" x14ac:dyDescent="0.3">
      <c r="B60" s="26" t="s">
        <v>31</v>
      </c>
    </row>
    <row r="61" spans="2:2" ht="45.75" thickBot="1" x14ac:dyDescent="0.3">
      <c r="B61" s="1" t="s">
        <v>32</v>
      </c>
    </row>
  </sheetData>
  <sheetProtection algorithmName="SHA-512" hashValue="rzmct88czbjZaZdvaywYxpmZHcvPDg1AcF2Wc/5iy6ocUTjv/3DEDJHvc2bek9KDyHoyLic7MdSBgtLwCNfYQw==" saltValue="ESQE927Wz/MxULiyz0ZR1g==" spinCount="100000" sheet="1" objects="1" scenarios="1" selectLockedCell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25B56D9E3E2804F98CD189E8DC6B612" ma:contentTypeVersion="9" ma:contentTypeDescription="Een nieuw document maken." ma:contentTypeScope="" ma:versionID="0336a5f73f7dc5062070cf4bead4c993">
  <xsd:schema xmlns:xsd="http://www.w3.org/2001/XMLSchema" xmlns:xs="http://www.w3.org/2001/XMLSchema" xmlns:p="http://schemas.microsoft.com/office/2006/metadata/properties" xmlns:ns3="50f0fe2c-9104-4055-b109-8e74184b8263" targetNamespace="http://schemas.microsoft.com/office/2006/metadata/properties" ma:root="true" ma:fieldsID="d9d0866d3ffffe31641564567cc9be96" ns3:_="">
    <xsd:import namespace="50f0fe2c-9104-4055-b109-8e74184b8263"/>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f0fe2c-9104-4055-b109-8e74184b8263"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138D270-12C5-40A9-A102-B7C39D1995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f0fe2c-9104-4055-b109-8e74184b82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B3DF6E-509B-48C3-871F-1C58D5C871F0}">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50f0fe2c-9104-4055-b109-8e74184b8263"/>
    <ds:schemaRef ds:uri="http://www.w3.org/XML/1998/namespace"/>
    <ds:schemaRef ds:uri="http://purl.org/dc/elements/1.1/"/>
  </ds:schemaRefs>
</ds:datastoreItem>
</file>

<file path=customXml/itemProps3.xml><?xml version="1.0" encoding="utf-8"?>
<ds:datastoreItem xmlns:ds="http://schemas.openxmlformats.org/officeDocument/2006/customXml" ds:itemID="{B1414FEF-5BA2-4A70-BD1F-C8FCE3EEC85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Samenvatting procedure</vt:lpstr>
      <vt:lpstr>Reken</vt:lpstr>
      <vt:lpstr>hulp</vt:lpstr>
      <vt:lpstr>Toelichting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Vedder, L.</dc:creator>
  <cp:keywords/>
  <dc:description/>
  <cp:lastModifiedBy>Rolf Leo</cp:lastModifiedBy>
  <cp:revision/>
  <cp:lastPrinted>2020-04-09T10:15:47Z</cp:lastPrinted>
  <dcterms:created xsi:type="dcterms:W3CDTF">2020-03-31T13:29:55Z</dcterms:created>
  <dcterms:modified xsi:type="dcterms:W3CDTF">2020-04-09T13:12:18Z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0x010100125B56D9E3E2804F98CD189E8DC6B612</vt:lpwstr>
  </property>
  <property fmtid="{D5CDD505-2E9C-101B-9397-08002B2CF9AE}" pid="3" name="Relatie AWVN">
    <vt:lpwstr/>
  </property>
  <property fmtid="{D5CDD505-2E9C-101B-9397-08002B2CF9AE}" pid="4" name="Afdeling AWVN">
    <vt:lpwstr>90;#AT Belonen|7109910a-bee5-4a46-9a13-80f18f89d617</vt:lpwstr>
  </property>
  <property fmtid="{D5CDD505-2E9C-101B-9397-08002B2CF9AE}" pid="5" name="_dlc_DocIdItemGuid">
    <vt:lpwstr>b5c76764-9015-4899-ba00-a86292a4fa6b</vt:lpwstr>
  </property>
  <property fmtid="{D5CDD505-2E9C-101B-9397-08002B2CF9AE}" pid="6" name="Product">
    <vt:lpwstr/>
  </property>
  <property fmtid="{D5CDD505-2E9C-101B-9397-08002B2CF9AE}" pid="7" name="Vrij trefwoord">
    <vt:lpwstr/>
  </property>
  <property fmtid="{D5CDD505-2E9C-101B-9397-08002B2CF9AE}" pid="8" name="Documentsoort">
    <vt:lpwstr/>
  </property>
</Properties>
</file>